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sabel\Sustain\Sustain - Core - Sustain\Good Food Enterprise Connect\06 Case studies &amp; Toolkit\Toolkit\Toolkit final documents\"/>
    </mc:Choice>
  </mc:AlternateContent>
  <xr:revisionPtr revIDLastSave="0" documentId="8_{04429C7A-67EC-4C6C-8EC5-E75EEA4E76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ket Stall" sheetId="1" r:id="rId1"/>
    <sheet name="Blank P&amp;L" sheetId="3" r:id="rId2"/>
    <sheet name="Cost of Sales" sheetId="2" r:id="rId3"/>
  </sheets>
  <definedNames>
    <definedName name="_xlnm.Print_Area" localSheetId="0">'Market Stall'!$A$1:$O$18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F18" i="3"/>
  <c r="E18" i="3"/>
  <c r="D18" i="3"/>
  <c r="C18" i="3"/>
  <c r="N18" i="3"/>
  <c r="M18" i="3"/>
  <c r="L18" i="3"/>
  <c r="K18" i="3"/>
  <c r="J18" i="3"/>
  <c r="I18" i="3"/>
  <c r="O18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O9" i="3"/>
  <c r="L8" i="3"/>
  <c r="K8" i="3"/>
  <c r="J8" i="3"/>
  <c r="N8" i="3"/>
  <c r="M8" i="3"/>
  <c r="I8" i="3"/>
  <c r="H8" i="3"/>
  <c r="H19" i="3" s="1"/>
  <c r="G8" i="3"/>
  <c r="G19" i="3" s="1"/>
  <c r="F8" i="3"/>
  <c r="F19" i="3" s="1"/>
  <c r="E8" i="3"/>
  <c r="E19" i="3" s="1"/>
  <c r="D8" i="3"/>
  <c r="C8" i="3"/>
  <c r="D18" i="1"/>
  <c r="E18" i="1"/>
  <c r="F18" i="1"/>
  <c r="G18" i="1"/>
  <c r="H18" i="1"/>
  <c r="I18" i="1"/>
  <c r="J18" i="1"/>
  <c r="K18" i="1"/>
  <c r="L18" i="1"/>
  <c r="M18" i="1"/>
  <c r="N18" i="1"/>
  <c r="I7" i="1"/>
  <c r="O6" i="1"/>
  <c r="D5" i="1"/>
  <c r="D7" i="1" s="1"/>
  <c r="E5" i="1"/>
  <c r="E7" i="1" s="1"/>
  <c r="F5" i="1"/>
  <c r="F7" i="1" s="1"/>
  <c r="G5" i="1"/>
  <c r="G7" i="1" s="1"/>
  <c r="H5" i="1"/>
  <c r="H7" i="1" s="1"/>
  <c r="I5" i="1"/>
  <c r="J5" i="1"/>
  <c r="J7" i="1" s="1"/>
  <c r="K5" i="1"/>
  <c r="K7" i="1" s="1"/>
  <c r="L5" i="1"/>
  <c r="L7" i="1" s="1"/>
  <c r="M5" i="1"/>
  <c r="M7" i="1" s="1"/>
  <c r="N5" i="1"/>
  <c r="N7" i="1" s="1"/>
  <c r="C5" i="1"/>
  <c r="O4" i="1"/>
  <c r="C5" i="2"/>
  <c r="C6" i="2"/>
  <c r="C7" i="2"/>
  <c r="C8" i="2"/>
  <c r="C9" i="2"/>
  <c r="C10" i="2"/>
  <c r="C11" i="2"/>
  <c r="C12" i="2"/>
  <c r="C13" i="2"/>
  <c r="C14" i="2"/>
  <c r="C15" i="2"/>
  <c r="C16" i="2"/>
  <c r="C4" i="2"/>
  <c r="F33" i="2"/>
  <c r="F32" i="2"/>
  <c r="F31" i="2"/>
  <c r="F30" i="2"/>
  <c r="F29" i="2"/>
  <c r="F28" i="2"/>
  <c r="F27" i="2"/>
  <c r="F26" i="2"/>
  <c r="F25" i="2"/>
  <c r="F24" i="2"/>
  <c r="F23" i="2"/>
  <c r="F22" i="2"/>
  <c r="E33" i="2"/>
  <c r="E32" i="2"/>
  <c r="E31" i="2"/>
  <c r="E30" i="2"/>
  <c r="E29" i="2"/>
  <c r="E28" i="2"/>
  <c r="E27" i="2"/>
  <c r="E26" i="2"/>
  <c r="E25" i="2"/>
  <c r="E24" i="2"/>
  <c r="E23" i="2"/>
  <c r="E22" i="2"/>
  <c r="F21" i="2"/>
  <c r="E21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F17" i="1"/>
  <c r="F10" i="1" s="1"/>
  <c r="E17" i="1"/>
  <c r="E10" i="1" s="1"/>
  <c r="D17" i="1"/>
  <c r="D10" i="1" s="1"/>
  <c r="C17" i="1"/>
  <c r="O16" i="1"/>
  <c r="O15" i="1"/>
  <c r="O14" i="1"/>
  <c r="N13" i="1"/>
  <c r="N17" i="1" s="1"/>
  <c r="N10" i="1" s="1"/>
  <c r="M13" i="1"/>
  <c r="M17" i="1" s="1"/>
  <c r="M10" i="1" s="1"/>
  <c r="L13" i="1"/>
  <c r="L17" i="1" s="1"/>
  <c r="L10" i="1" s="1"/>
  <c r="K13" i="1"/>
  <c r="K17" i="1" s="1"/>
  <c r="K10" i="1" s="1"/>
  <c r="J13" i="1"/>
  <c r="J17" i="1" s="1"/>
  <c r="J10" i="1" s="1"/>
  <c r="I13" i="1"/>
  <c r="I17" i="1" s="1"/>
  <c r="I10" i="1" s="1"/>
  <c r="H13" i="1"/>
  <c r="H17" i="1" s="1"/>
  <c r="H10" i="1" s="1"/>
  <c r="G13" i="1"/>
  <c r="G17" i="1" s="1"/>
  <c r="G10" i="1" s="1"/>
  <c r="O12" i="1"/>
  <c r="O11" i="1"/>
  <c r="O9" i="1"/>
  <c r="O8" i="1"/>
  <c r="C7" i="1" l="1"/>
  <c r="C18" i="1" s="1"/>
  <c r="J19" i="3"/>
  <c r="K19" i="3"/>
  <c r="D19" i="3"/>
  <c r="O11" i="3"/>
  <c r="O8" i="3"/>
  <c r="C19" i="3"/>
  <c r="L19" i="3"/>
  <c r="M19" i="3"/>
  <c r="N19" i="3"/>
  <c r="H18" i="3"/>
  <c r="I19" i="3" s="1"/>
  <c r="O5" i="1"/>
  <c r="C10" i="1"/>
  <c r="O13" i="1"/>
  <c r="O17" i="1" s="1"/>
  <c r="O7" i="1" l="1"/>
  <c r="O19" i="3"/>
  <c r="O18" i="1"/>
  <c r="O10" i="1"/>
</calcChain>
</file>

<file path=xl/sharedStrings.xml><?xml version="1.0" encoding="utf-8"?>
<sst xmlns="http://schemas.openxmlformats.org/spreadsheetml/2006/main" count="120" uniqueCount="57">
  <si>
    <t>Blank Proft &amp; Loss Forecast (budget)</t>
  </si>
  <si>
    <t>Forecast</t>
  </si>
  <si>
    <t>Totals</t>
  </si>
  <si>
    <t>Sales Year 1 (Exc VAT)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</si>
  <si>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</si>
  <si>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</si>
  <si>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</si>
  <si>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</si>
  <si>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</si>
  <si>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</si>
  <si>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</si>
  <si>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</si>
  <si>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</si>
  <si>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</si>
  <si>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</si>
  <si>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</si>
  <si>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income</t>
  </si>
  <si>
    <t>Expenditure</t>
  </si>
  <si>
    <t>Wages inc NI</t>
  </si>
  <si>
    <t>Insurance</t>
  </si>
  <si>
    <r>
      <t xml:space="preserve">yearly cost of </t>
    </r>
    <r>
      <rPr>
        <sz val="11"/>
        <color theme="1"/>
        <rFont val="Calibri"/>
        <family val="2"/>
      </rPr>
      <t>£</t>
    </r>
    <r>
      <rPr>
        <sz val="13.2"/>
        <color theme="1"/>
        <rFont val="Calibri"/>
        <family val="2"/>
      </rPr>
      <t>38</t>
    </r>
  </si>
  <si>
    <t>Marketing &amp; Promotion</t>
  </si>
  <si>
    <t>Telephone /Internet</t>
  </si>
  <si>
    <t>Waste, electricity, energy, water</t>
  </si>
  <si>
    <t>Rent &amp; Rates</t>
  </si>
  <si>
    <t>15% of mortgage (650)</t>
  </si>
  <si>
    <t>Type of Service</t>
  </si>
  <si>
    <t>Cost pu</t>
  </si>
  <si>
    <t>Sales</t>
  </si>
  <si>
    <t>Rings</t>
  </si>
  <si>
    <t xml:space="preserve">Rings </t>
  </si>
  <si>
    <t>Bracelet</t>
  </si>
  <si>
    <t>Bangle</t>
  </si>
  <si>
    <t>Necklace</t>
  </si>
  <si>
    <t>Cufflinks</t>
  </si>
  <si>
    <t>Earrings - sheet</t>
  </si>
  <si>
    <t>Earrings - wire</t>
  </si>
  <si>
    <t>Earrings - medium</t>
  </si>
  <si>
    <t>Earrings - triangles</t>
  </si>
  <si>
    <t>Earrings - large</t>
  </si>
  <si>
    <t>Rings - stacking</t>
  </si>
  <si>
    <t>means would have to sell per item</t>
  </si>
  <si>
    <t>Cost of Sales (average of 25% of sales)</t>
  </si>
  <si>
    <t>Price per unit</t>
  </si>
  <si>
    <t>Sales estimates per month</t>
  </si>
  <si>
    <t>Gross profit 75%</t>
  </si>
  <si>
    <t>Profit/ loss</t>
  </si>
  <si>
    <t xml:space="preserve">Also called direct costs or variable costs. These directly relate to the product so include packaging if used </t>
  </si>
  <si>
    <t>£12.50 per hour x 35 hours per week x 52 weeks ÷ 12 months</t>
  </si>
  <si>
    <t>Jewellery Example</t>
  </si>
  <si>
    <t>Sales of Product</t>
  </si>
  <si>
    <t>Website subscription</t>
  </si>
  <si>
    <t>Workshops</t>
  </si>
  <si>
    <t>Total ependiture</t>
  </si>
  <si>
    <t>Example Jewellery Shop</t>
  </si>
  <si>
    <t>Total expenditure</t>
  </si>
  <si>
    <r>
      <rPr>
        <sz val="11"/>
        <color theme="1"/>
        <rFont val="Calibri"/>
        <family val="2"/>
      </rPr>
      <t>£</t>
    </r>
    <r>
      <rPr>
        <sz val="11"/>
        <color theme="1"/>
        <rFont val="Calibri"/>
        <family val="2"/>
        <scheme val="minor"/>
      </rPr>
      <t xml:space="preserve">15 every 3 months - business cards 
</t>
    </r>
    <r>
      <rPr>
        <sz val="11"/>
        <color theme="1"/>
        <rFont val="Calibri"/>
        <family val="2"/>
      </rPr>
      <t xml:space="preserve">£7.91 Website advertising from May 2022
Domain name £70 - £5.83 per month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</si>
</sst>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/>
    <xf numFmtId="164" fontId="0" fillId="0" borderId="0" xfId="1" applyFont="1"/>
    <xf numFmtId="0" fontId="2" fillId="2" borderId="6" xfId="0" applyFont="1" applyFill="1" applyBorder="1"/>
    <xf numFmtId="164" fontId="0" fillId="2" borderId="7" xfId="1" applyFont="1" applyFill="1" applyBorder="1" applyAlignment="1">
      <alignment horizontal="center"/>
    </xf>
    <xf numFmtId="164" fontId="0" fillId="2" borderId="0" xfId="1" applyFont="1" applyFill="1"/>
    <xf numFmtId="164" fontId="0" fillId="0" borderId="0" xfId="1" applyFont="1" applyAlignment="1">
      <alignment horizontal="center"/>
    </xf>
    <xf numFmtId="0" fontId="2" fillId="2" borderId="0" xfId="0" applyFont="1" applyFill="1"/>
    <xf numFmtId="0" fontId="0" fillId="0" borderId="0" xfId="0" applyAlignment="1">
      <alignment wrapText="1"/>
    </xf>
    <xf numFmtId="164" fontId="0" fillId="0" borderId="0" xfId="1" applyFont="1" applyFill="1"/>
    <xf numFmtId="1" fontId="0" fillId="0" borderId="0" xfId="0" applyNumberFormat="1"/>
    <xf numFmtId="165" fontId="0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left"/>
    </xf>
    <xf numFmtId="164" fontId="0" fillId="0" borderId="0" xfId="1" applyFont="1" applyBorder="1"/>
    <xf numFmtId="164" fontId="0" fillId="0" borderId="8" xfId="1" applyFont="1" applyBorder="1"/>
    <xf numFmtId="164" fontId="0" fillId="2" borderId="4" xfId="1" applyFont="1" applyFill="1" applyBorder="1"/>
    <xf numFmtId="164" fontId="5" fillId="2" borderId="1" xfId="1" applyFont="1" applyFill="1" applyBorder="1"/>
    <xf numFmtId="164" fontId="5" fillId="2" borderId="3" xfId="1" applyFont="1" applyFill="1" applyBorder="1"/>
    <xf numFmtId="1" fontId="2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9" fontId="0" fillId="0" borderId="0" xfId="2" applyFont="1" applyFill="1"/>
    <xf numFmtId="4" fontId="0" fillId="0" borderId="0" xfId="2" applyNumberFormat="1" applyFont="1" applyFill="1"/>
    <xf numFmtId="1" fontId="0" fillId="3" borderId="0" xfId="0" applyNumberFormat="1" applyFill="1"/>
    <xf numFmtId="9" fontId="0" fillId="0" borderId="0" xfId="2" applyFont="1"/>
    <xf numFmtId="164" fontId="2" fillId="0" borderId="0" xfId="1" applyFont="1"/>
    <xf numFmtId="164" fontId="2" fillId="2" borderId="0" xfId="1" applyFont="1" applyFill="1"/>
    <xf numFmtId="0" fontId="2" fillId="2" borderId="9" xfId="0" applyFon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164" fontId="0" fillId="0" borderId="3" xfId="1" applyFont="1" applyFill="1" applyBorder="1"/>
    <xf numFmtId="164" fontId="0" fillId="0" borderId="3" xfId="1" applyFont="1" applyBorder="1"/>
    <xf numFmtId="165" fontId="0" fillId="0" borderId="3" xfId="1" applyNumberFormat="1" applyFont="1" applyBorder="1" applyAlignment="1">
      <alignment wrapText="1"/>
    </xf>
    <xf numFmtId="165" fontId="0" fillId="0" borderId="3" xfId="1" applyNumberFormat="1" applyFont="1" applyBorder="1" applyAlignment="1">
      <alignment horizontal="left"/>
    </xf>
    <xf numFmtId="0" fontId="2" fillId="2" borderId="10" xfId="0" applyFon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/>
    <xf numFmtId="0" fontId="2" fillId="2" borderId="8" xfId="0" applyFont="1" applyFill="1" applyBorder="1"/>
    <xf numFmtId="164" fontId="2" fillId="0" borderId="3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P19"/>
  <sheetViews>
    <sheetView tabSelected="1" zoomScale="90" zoomScaleNormal="90" zoomScaleSheetLayoutView="100" workbookViewId="0">
      <selection activeCell="B13" sqref="B13"/>
    </sheetView>
  </sheetViews>
  <sheetFormatPr defaultColWidth="8.85546875" defaultRowHeight="15" x14ac:dyDescent="0.25"/>
  <cols>
    <col min="1" max="1" width="33.28515625" customWidth="1"/>
    <col min="2" max="2" width="27.140625" customWidth="1"/>
    <col min="3" max="5" width="10.7109375" bestFit="1" customWidth="1"/>
    <col min="6" max="6" width="10.7109375" customWidth="1"/>
    <col min="7" max="14" width="10" bestFit="1" customWidth="1"/>
    <col min="15" max="15" width="11.28515625" bestFit="1" customWidth="1"/>
  </cols>
  <sheetData>
    <row r="1" spans="1:16" x14ac:dyDescent="0.25">
      <c r="A1" s="1" t="s">
        <v>0</v>
      </c>
      <c r="B1" s="1" t="s">
        <v>49</v>
      </c>
      <c r="C1" s="1"/>
      <c r="D1" s="2"/>
      <c r="E1" s="3"/>
    </row>
    <row r="2" spans="1:16" x14ac:dyDescent="0.25">
      <c r="A2" s="3"/>
      <c r="B2" s="3"/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2</v>
      </c>
    </row>
    <row r="3" spans="1:16" ht="15.75" thickBot="1" x14ac:dyDescent="0.3">
      <c r="A3" s="5" t="s">
        <v>3</v>
      </c>
      <c r="B3" s="6"/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9" t="s">
        <v>15</v>
      </c>
      <c r="O3" s="10"/>
    </row>
    <row r="4" spans="1:16" ht="15.75" thickTop="1" x14ac:dyDescent="0.25">
      <c r="A4" t="s">
        <v>50</v>
      </c>
      <c r="C4" s="11">
        <v>1000</v>
      </c>
      <c r="D4" s="11">
        <v>1000</v>
      </c>
      <c r="E4" s="11">
        <v>1000</v>
      </c>
      <c r="F4" s="11">
        <v>1000</v>
      </c>
      <c r="G4" s="11">
        <v>1000</v>
      </c>
      <c r="H4" s="11">
        <v>1000</v>
      </c>
      <c r="I4" s="11">
        <v>1000</v>
      </c>
      <c r="J4" s="11">
        <v>1000</v>
      </c>
      <c r="K4" s="11">
        <v>1000</v>
      </c>
      <c r="L4" s="11">
        <v>1000</v>
      </c>
      <c r="M4" s="11">
        <v>1000</v>
      </c>
      <c r="N4" s="11">
        <v>1000</v>
      </c>
      <c r="O4" s="36">
        <f>SUM(C4:N4)</f>
        <v>12000</v>
      </c>
    </row>
    <row r="5" spans="1:16" x14ac:dyDescent="0.25">
      <c r="A5" t="s">
        <v>51</v>
      </c>
      <c r="C5" s="11">
        <f>20*2</f>
        <v>40</v>
      </c>
      <c r="D5" s="11">
        <f t="shared" ref="D5:N5" si="0">20*2</f>
        <v>40</v>
      </c>
      <c r="E5" s="11">
        <f t="shared" si="0"/>
        <v>40</v>
      </c>
      <c r="F5" s="11">
        <f t="shared" si="0"/>
        <v>40</v>
      </c>
      <c r="G5" s="11">
        <f t="shared" si="0"/>
        <v>40</v>
      </c>
      <c r="H5" s="11">
        <f t="shared" si="0"/>
        <v>40</v>
      </c>
      <c r="I5" s="11">
        <f t="shared" si="0"/>
        <v>40</v>
      </c>
      <c r="J5" s="11">
        <f t="shared" si="0"/>
        <v>40</v>
      </c>
      <c r="K5" s="11">
        <f t="shared" si="0"/>
        <v>40</v>
      </c>
      <c r="L5" s="11">
        <f t="shared" si="0"/>
        <v>40</v>
      </c>
      <c r="M5" s="11">
        <f t="shared" si="0"/>
        <v>40</v>
      </c>
      <c r="N5" s="11">
        <f t="shared" si="0"/>
        <v>40</v>
      </c>
      <c r="O5" s="36">
        <f>SUM(C5:N5)</f>
        <v>480</v>
      </c>
    </row>
    <row r="6" spans="1:16" x14ac:dyDescent="0.25">
      <c r="A6" t="s">
        <v>52</v>
      </c>
      <c r="C6" s="11">
        <v>1000</v>
      </c>
      <c r="D6" s="11">
        <v>1000</v>
      </c>
      <c r="E6" s="11">
        <v>1000</v>
      </c>
      <c r="F6" s="11">
        <v>1000</v>
      </c>
      <c r="G6" s="11">
        <v>1000</v>
      </c>
      <c r="H6" s="11">
        <v>1000</v>
      </c>
      <c r="I6" s="11">
        <v>1000</v>
      </c>
      <c r="J6" s="11">
        <v>1000</v>
      </c>
      <c r="K6" s="11">
        <v>1000</v>
      </c>
      <c r="L6" s="11">
        <v>1000</v>
      </c>
      <c r="M6" s="11">
        <v>1000</v>
      </c>
      <c r="N6" s="11">
        <v>1000</v>
      </c>
      <c r="O6" s="11">
        <f>SUM(C6:N6)</f>
        <v>12000</v>
      </c>
    </row>
    <row r="7" spans="1:16" ht="15.75" thickBot="1" x14ac:dyDescent="0.3">
      <c r="A7" s="5" t="s">
        <v>16</v>
      </c>
      <c r="B7" s="12"/>
      <c r="C7" s="13">
        <f>SUM(C4:C6)</f>
        <v>2040</v>
      </c>
      <c r="D7" s="13">
        <f t="shared" ref="D7:N7" si="1">SUM(D4:D6)</f>
        <v>2040</v>
      </c>
      <c r="E7" s="13">
        <f t="shared" si="1"/>
        <v>2040</v>
      </c>
      <c r="F7" s="13">
        <f t="shared" si="1"/>
        <v>2040</v>
      </c>
      <c r="G7" s="13">
        <f t="shared" si="1"/>
        <v>2040</v>
      </c>
      <c r="H7" s="13">
        <f t="shared" si="1"/>
        <v>2040</v>
      </c>
      <c r="I7" s="13">
        <f t="shared" si="1"/>
        <v>2040</v>
      </c>
      <c r="J7" s="13">
        <f t="shared" si="1"/>
        <v>2040</v>
      </c>
      <c r="K7" s="13">
        <f t="shared" si="1"/>
        <v>2040</v>
      </c>
      <c r="L7" s="13">
        <f t="shared" si="1"/>
        <v>2040</v>
      </c>
      <c r="M7" s="13">
        <f t="shared" si="1"/>
        <v>2040</v>
      </c>
      <c r="N7" s="13">
        <f t="shared" si="1"/>
        <v>2040</v>
      </c>
      <c r="O7" s="37">
        <f t="shared" ref="O6:O10" si="2">SUM(C7:N7)</f>
        <v>24480</v>
      </c>
    </row>
    <row r="8" spans="1:16" ht="15.75" thickTop="1" x14ac:dyDescent="0.25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1">
        <f t="shared" si="2"/>
        <v>0</v>
      </c>
    </row>
    <row r="9" spans="1:16" x14ac:dyDescent="0.25">
      <c r="A9" s="5" t="s">
        <v>17</v>
      </c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f t="shared" si="2"/>
        <v>0</v>
      </c>
    </row>
    <row r="10" spans="1:16" ht="60" x14ac:dyDescent="0.25">
      <c r="A10" t="s">
        <v>42</v>
      </c>
      <c r="B10" s="17" t="s">
        <v>47</v>
      </c>
      <c r="C10" s="18">
        <f>SUM(C4*25%)</f>
        <v>250</v>
      </c>
      <c r="D10" s="18">
        <f t="shared" ref="D10:N10" si="3">SUM(D4*25%)</f>
        <v>250</v>
      </c>
      <c r="E10" s="18">
        <f t="shared" si="3"/>
        <v>250</v>
      </c>
      <c r="F10" s="18">
        <f t="shared" si="3"/>
        <v>250</v>
      </c>
      <c r="G10" s="18">
        <f t="shared" si="3"/>
        <v>250</v>
      </c>
      <c r="H10" s="18">
        <f t="shared" si="3"/>
        <v>250</v>
      </c>
      <c r="I10" s="18">
        <f t="shared" si="3"/>
        <v>250</v>
      </c>
      <c r="J10" s="18">
        <f t="shared" si="3"/>
        <v>250</v>
      </c>
      <c r="K10" s="18">
        <f t="shared" si="3"/>
        <v>250</v>
      </c>
      <c r="L10" s="18">
        <f t="shared" si="3"/>
        <v>250</v>
      </c>
      <c r="M10" s="18">
        <f t="shared" si="3"/>
        <v>250</v>
      </c>
      <c r="N10" s="18">
        <f t="shared" si="3"/>
        <v>250</v>
      </c>
      <c r="O10" s="11">
        <f t="shared" si="2"/>
        <v>3000</v>
      </c>
    </row>
    <row r="11" spans="1:16" ht="51" customHeight="1" x14ac:dyDescent="0.25">
      <c r="A11" t="s">
        <v>18</v>
      </c>
      <c r="B11" s="20" t="s">
        <v>48</v>
      </c>
      <c r="C11" s="11">
        <v>1895.83</v>
      </c>
      <c r="D11" s="11">
        <v>1895.83</v>
      </c>
      <c r="E11" s="11">
        <v>1895.83</v>
      </c>
      <c r="F11" s="11">
        <v>1895.83</v>
      </c>
      <c r="G11" s="11">
        <v>1895.83</v>
      </c>
      <c r="H11" s="11">
        <v>1895.83</v>
      </c>
      <c r="I11" s="11">
        <v>1895.83</v>
      </c>
      <c r="J11" s="11">
        <v>1895.83</v>
      </c>
      <c r="K11" s="11">
        <v>1895.83</v>
      </c>
      <c r="L11" s="11">
        <v>1895.83</v>
      </c>
      <c r="M11" s="11">
        <v>1895.83</v>
      </c>
      <c r="N11" s="11">
        <v>1895.83</v>
      </c>
      <c r="O11" s="11">
        <f>SUM(C11:N11)</f>
        <v>22749.960000000006</v>
      </c>
      <c r="P11" s="19"/>
    </row>
    <row r="12" spans="1:16" ht="18" x14ac:dyDescent="0.3">
      <c r="A12" t="s">
        <v>19</v>
      </c>
      <c r="B12" s="21" t="s">
        <v>20</v>
      </c>
      <c r="C12" s="11">
        <v>3.17</v>
      </c>
      <c r="D12" s="11">
        <v>3.17</v>
      </c>
      <c r="E12" s="11">
        <v>3.17</v>
      </c>
      <c r="F12" s="11">
        <v>3.17</v>
      </c>
      <c r="G12" s="11">
        <v>3.17</v>
      </c>
      <c r="H12" s="11">
        <v>3.17</v>
      </c>
      <c r="I12" s="11">
        <v>3.17</v>
      </c>
      <c r="J12" s="11">
        <v>3.17</v>
      </c>
      <c r="K12" s="11">
        <v>3.17</v>
      </c>
      <c r="L12" s="11">
        <v>3.17</v>
      </c>
      <c r="M12" s="11">
        <v>3.17</v>
      </c>
      <c r="N12" s="11">
        <v>3.17</v>
      </c>
      <c r="O12" s="22">
        <f>SUM(C12:N12)</f>
        <v>38.040000000000006</v>
      </c>
    </row>
    <row r="13" spans="1:16" ht="105" x14ac:dyDescent="0.25">
      <c r="A13" t="s">
        <v>21</v>
      </c>
      <c r="B13" s="17" t="s">
        <v>56</v>
      </c>
      <c r="C13" s="11">
        <v>5</v>
      </c>
      <c r="D13" s="11">
        <v>5</v>
      </c>
      <c r="E13" s="11">
        <v>5</v>
      </c>
      <c r="F13" s="11">
        <v>5</v>
      </c>
      <c r="G13" s="11">
        <f>SUM(5+7.91+5.83)</f>
        <v>18.740000000000002</v>
      </c>
      <c r="H13" s="11">
        <f t="shared" ref="H13:N13" si="4">SUM(5+7.91+5.83)</f>
        <v>18.740000000000002</v>
      </c>
      <c r="I13" s="11">
        <f t="shared" si="4"/>
        <v>18.740000000000002</v>
      </c>
      <c r="J13" s="11">
        <f t="shared" si="4"/>
        <v>18.740000000000002</v>
      </c>
      <c r="K13" s="11">
        <f t="shared" si="4"/>
        <v>18.740000000000002</v>
      </c>
      <c r="L13" s="11">
        <f t="shared" si="4"/>
        <v>18.740000000000002</v>
      </c>
      <c r="M13" s="11">
        <f t="shared" si="4"/>
        <v>18.740000000000002</v>
      </c>
      <c r="N13" s="11">
        <f t="shared" si="4"/>
        <v>18.740000000000002</v>
      </c>
      <c r="O13" s="22">
        <f>SUM(C13:N13)</f>
        <v>169.92000000000004</v>
      </c>
    </row>
    <row r="14" spans="1:16" x14ac:dyDescent="0.25">
      <c r="A14" t="s">
        <v>22</v>
      </c>
      <c r="C14" s="11">
        <v>20</v>
      </c>
      <c r="D14" s="11">
        <v>20</v>
      </c>
      <c r="E14" s="11">
        <v>20</v>
      </c>
      <c r="F14" s="11">
        <v>20</v>
      </c>
      <c r="G14" s="11">
        <v>20</v>
      </c>
      <c r="H14" s="11">
        <v>20</v>
      </c>
      <c r="I14" s="11">
        <v>20</v>
      </c>
      <c r="J14" s="11">
        <v>20</v>
      </c>
      <c r="K14" s="11">
        <v>20</v>
      </c>
      <c r="L14" s="11">
        <v>20</v>
      </c>
      <c r="M14" s="11">
        <v>20</v>
      </c>
      <c r="N14" s="11">
        <v>20</v>
      </c>
      <c r="O14" s="22">
        <f t="shared" ref="O14:O18" si="5">SUM(C14:N14)</f>
        <v>240</v>
      </c>
    </row>
    <row r="15" spans="1:16" x14ac:dyDescent="0.25">
      <c r="A15" t="s">
        <v>23</v>
      </c>
      <c r="C15" s="11">
        <v>40</v>
      </c>
      <c r="D15" s="11">
        <v>40</v>
      </c>
      <c r="E15" s="11">
        <v>40</v>
      </c>
      <c r="F15" s="11">
        <v>40</v>
      </c>
      <c r="G15" s="11">
        <v>40</v>
      </c>
      <c r="H15" s="11">
        <v>40</v>
      </c>
      <c r="I15" s="11">
        <v>40</v>
      </c>
      <c r="J15" s="11">
        <v>40</v>
      </c>
      <c r="K15" s="11">
        <v>40</v>
      </c>
      <c r="L15" s="11">
        <v>40</v>
      </c>
      <c r="M15" s="11">
        <v>40</v>
      </c>
      <c r="N15" s="11">
        <v>40</v>
      </c>
      <c r="O15" s="22">
        <f t="shared" si="5"/>
        <v>480</v>
      </c>
    </row>
    <row r="16" spans="1:16" x14ac:dyDescent="0.25">
      <c r="A16" t="s">
        <v>24</v>
      </c>
      <c r="B16" t="s">
        <v>25</v>
      </c>
      <c r="C16" s="11">
        <v>97.5</v>
      </c>
      <c r="D16" s="11">
        <v>97.5</v>
      </c>
      <c r="E16" s="11">
        <v>97.5</v>
      </c>
      <c r="F16" s="11">
        <v>97.5</v>
      </c>
      <c r="G16" s="11">
        <v>97.5</v>
      </c>
      <c r="H16" s="11">
        <v>97.5</v>
      </c>
      <c r="I16" s="11">
        <v>97.5</v>
      </c>
      <c r="J16" s="11">
        <v>97.5</v>
      </c>
      <c r="K16" s="11">
        <v>97.5</v>
      </c>
      <c r="L16" s="11">
        <v>97.5</v>
      </c>
      <c r="M16" s="11">
        <v>97.5</v>
      </c>
      <c r="N16" s="11">
        <v>97.5</v>
      </c>
      <c r="O16" s="23">
        <f t="shared" si="5"/>
        <v>1170</v>
      </c>
    </row>
    <row r="17" spans="1:15" x14ac:dyDescent="0.25">
      <c r="A17" s="5" t="s">
        <v>55</v>
      </c>
      <c r="B17" s="6"/>
      <c r="C17" s="24">
        <f>SUM(C11:C16)</f>
        <v>2061.5</v>
      </c>
      <c r="D17" s="24">
        <f t="shared" ref="D17:O17" si="6">SUM(D11:D16)</f>
        <v>2061.5</v>
      </c>
      <c r="E17" s="24">
        <f t="shared" si="6"/>
        <v>2061.5</v>
      </c>
      <c r="F17" s="24">
        <f t="shared" si="6"/>
        <v>2061.5</v>
      </c>
      <c r="G17" s="24">
        <f t="shared" si="6"/>
        <v>2075.2399999999998</v>
      </c>
      <c r="H17" s="24">
        <f t="shared" si="6"/>
        <v>2075.2399999999998</v>
      </c>
      <c r="I17" s="24">
        <f t="shared" si="6"/>
        <v>2075.2399999999998</v>
      </c>
      <c r="J17" s="24">
        <f t="shared" si="6"/>
        <v>2075.2399999999998</v>
      </c>
      <c r="K17" s="24">
        <f t="shared" si="6"/>
        <v>2075.2399999999998</v>
      </c>
      <c r="L17" s="24">
        <f t="shared" si="6"/>
        <v>2075.2399999999998</v>
      </c>
      <c r="M17" s="24">
        <f t="shared" si="6"/>
        <v>2075.2399999999998</v>
      </c>
      <c r="N17" s="24">
        <f t="shared" si="6"/>
        <v>2075.2399999999998</v>
      </c>
      <c r="O17" s="24">
        <f t="shared" si="6"/>
        <v>24847.920000000006</v>
      </c>
    </row>
    <row r="18" spans="1:15" s="3" customFormat="1" x14ac:dyDescent="0.25">
      <c r="A18" s="6" t="s">
        <v>46</v>
      </c>
      <c r="B18" s="1"/>
      <c r="C18" s="25">
        <f>C7-D17</f>
        <v>-21.5</v>
      </c>
      <c r="D18" s="25">
        <f t="shared" ref="D18:N18" si="7">D7-C17</f>
        <v>-21.5</v>
      </c>
      <c r="E18" s="25">
        <f t="shared" si="7"/>
        <v>-21.5</v>
      </c>
      <c r="F18" s="25">
        <f t="shared" si="7"/>
        <v>-21.5</v>
      </c>
      <c r="G18" s="25">
        <f t="shared" si="7"/>
        <v>-21.5</v>
      </c>
      <c r="H18" s="25">
        <f t="shared" si="7"/>
        <v>-35.239999999999782</v>
      </c>
      <c r="I18" s="25">
        <f t="shared" si="7"/>
        <v>-35.239999999999782</v>
      </c>
      <c r="J18" s="25">
        <f t="shared" si="7"/>
        <v>-35.239999999999782</v>
      </c>
      <c r="K18" s="25">
        <f t="shared" si="7"/>
        <v>-35.239999999999782</v>
      </c>
      <c r="L18" s="25">
        <f t="shared" si="7"/>
        <v>-35.239999999999782</v>
      </c>
      <c r="M18" s="25">
        <f t="shared" si="7"/>
        <v>-35.239999999999782</v>
      </c>
      <c r="N18" s="25">
        <f t="shared" si="7"/>
        <v>-35.239999999999782</v>
      </c>
      <c r="O18" s="26">
        <f t="shared" si="5"/>
        <v>-354.17999999999847</v>
      </c>
    </row>
    <row r="19" spans="1:15" x14ac:dyDescent="0.25">
      <c r="M19" s="3"/>
      <c r="N19" s="27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1CAF-3BDA-46E0-B1C2-5114EC33B012}">
  <sheetPr published="0"/>
  <dimension ref="A2:O19"/>
  <sheetViews>
    <sheetView workbookViewId="0">
      <selection activeCell="B9" sqref="B9"/>
    </sheetView>
  </sheetViews>
  <sheetFormatPr defaultRowHeight="15" x14ac:dyDescent="0.25"/>
  <cols>
    <col min="1" max="1" width="21.42578125" customWidth="1"/>
    <col min="2" max="2" width="32.28515625" customWidth="1"/>
    <col min="3" max="4" width="11.140625" customWidth="1"/>
    <col min="5" max="5" width="12.85546875" customWidth="1"/>
    <col min="6" max="6" width="10.42578125" customWidth="1"/>
    <col min="7" max="7" width="12.42578125" customWidth="1"/>
    <col min="8" max="8" width="11.42578125" customWidth="1"/>
    <col min="9" max="9" width="11.85546875" customWidth="1"/>
    <col min="10" max="10" width="13" customWidth="1"/>
    <col min="11" max="11" width="12" customWidth="1"/>
    <col min="12" max="12" width="13.28515625" customWidth="1"/>
    <col min="13" max="13" width="12" customWidth="1"/>
    <col min="14" max="14" width="11.5703125" customWidth="1"/>
    <col min="15" max="15" width="11.42578125" customWidth="1"/>
  </cols>
  <sheetData>
    <row r="2" spans="1:15" x14ac:dyDescent="0.25">
      <c r="A2" s="1" t="s">
        <v>0</v>
      </c>
      <c r="B2" s="1"/>
      <c r="C2" s="1"/>
      <c r="D2" s="2"/>
      <c r="E2" s="3"/>
    </row>
    <row r="3" spans="1:15" x14ac:dyDescent="0.25">
      <c r="A3" s="3"/>
      <c r="B3" s="3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4" t="s">
        <v>2</v>
      </c>
    </row>
    <row r="4" spans="1:15" x14ac:dyDescent="0.25">
      <c r="A4" s="38" t="s">
        <v>3</v>
      </c>
      <c r="B4" s="45"/>
      <c r="C4" s="46" t="s">
        <v>4</v>
      </c>
      <c r="D4" s="47" t="s">
        <v>5</v>
      </c>
      <c r="E4" s="47" t="s">
        <v>6</v>
      </c>
      <c r="F4" s="47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47" t="s">
        <v>12</v>
      </c>
      <c r="L4" s="47" t="s">
        <v>13</v>
      </c>
      <c r="M4" s="47" t="s">
        <v>14</v>
      </c>
      <c r="N4" s="47" t="s">
        <v>15</v>
      </c>
      <c r="O4" s="48"/>
    </row>
    <row r="5" spans="1:15" x14ac:dyDescent="0.25">
      <c r="A5" s="39"/>
      <c r="B5" s="39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0"/>
    </row>
    <row r="6" spans="1:15" x14ac:dyDescent="0.25">
      <c r="A6" s="39"/>
      <c r="B6" s="39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50"/>
    </row>
    <row r="7" spans="1:15" x14ac:dyDescent="0.25">
      <c r="A7" s="39"/>
      <c r="B7" s="39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15.75" thickBot="1" x14ac:dyDescent="0.3">
      <c r="A8" s="49" t="s">
        <v>16</v>
      </c>
      <c r="B8" s="12"/>
      <c r="C8" s="13">
        <f>SUM(C5:C7)</f>
        <v>0</v>
      </c>
      <c r="D8" s="13">
        <f t="shared" ref="D8:N8" si="0">SUM(D5:D7)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37">
        <f t="shared" ref="O8:O11" si="1">SUM(C8:N8)</f>
        <v>0</v>
      </c>
    </row>
    <row r="9" spans="1:15" ht="15.75" thickTop="1" x14ac:dyDescent="0.25">
      <c r="B9" s="3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1">
        <f t="shared" si="1"/>
        <v>0</v>
      </c>
    </row>
    <row r="10" spans="1:15" x14ac:dyDescent="0.25">
      <c r="A10" s="38" t="s">
        <v>17</v>
      </c>
      <c r="B10" s="1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>
        <f t="shared" si="1"/>
        <v>0</v>
      </c>
    </row>
    <row r="11" spans="1:15" ht="63" customHeight="1" x14ac:dyDescent="0.25">
      <c r="A11" s="39" t="s">
        <v>42</v>
      </c>
      <c r="B11" s="40" t="s">
        <v>47</v>
      </c>
      <c r="C11" s="41">
        <f>SUM(C5*25%)</f>
        <v>0</v>
      </c>
      <c r="D11" s="41">
        <f t="shared" ref="D11:N11" si="2">SUM(D5*25%)</f>
        <v>0</v>
      </c>
      <c r="E11" s="41">
        <f t="shared" si="2"/>
        <v>0</v>
      </c>
      <c r="F11" s="41">
        <f t="shared" si="2"/>
        <v>0</v>
      </c>
      <c r="G11" s="41">
        <f t="shared" si="2"/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2">
        <f t="shared" si="1"/>
        <v>0</v>
      </c>
    </row>
    <row r="12" spans="1:15" x14ac:dyDescent="0.25">
      <c r="A12" s="39" t="s">
        <v>18</v>
      </c>
      <c r="B12" s="4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x14ac:dyDescent="0.25">
      <c r="A13" s="39" t="s">
        <v>19</v>
      </c>
      <c r="B13" s="44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39" t="s">
        <v>21</v>
      </c>
      <c r="B14" s="40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39" t="s">
        <v>22</v>
      </c>
      <c r="B15" s="39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30" x14ac:dyDescent="0.25">
      <c r="A16" s="40" t="s">
        <v>23</v>
      </c>
      <c r="B16" s="39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39" t="s">
        <v>24</v>
      </c>
      <c r="B17" s="39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5" t="s">
        <v>53</v>
      </c>
      <c r="B18" s="6"/>
      <c r="C18" s="24">
        <f>SUM(C12:C17)</f>
        <v>0</v>
      </c>
      <c r="D18" s="24">
        <f t="shared" ref="D18:O18" si="3">SUM(D12:D17)</f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</row>
    <row r="19" spans="1:15" x14ac:dyDescent="0.25">
      <c r="A19" s="6" t="s">
        <v>46</v>
      </c>
      <c r="B19" s="1"/>
      <c r="C19" s="25">
        <f>C8-D18</f>
        <v>0</v>
      </c>
      <c r="D19" s="25">
        <f t="shared" ref="D19:N19" si="4">D8-C18</f>
        <v>0</v>
      </c>
      <c r="E19" s="25">
        <f t="shared" si="4"/>
        <v>0</v>
      </c>
      <c r="F19" s="25">
        <f t="shared" si="4"/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6">
        <f t="shared" ref="O19" si="5">SUM(C19:N19)</f>
        <v>0</v>
      </c>
    </row>
  </sheetData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N33"/>
  <sheetViews>
    <sheetView workbookViewId="0">
      <selection activeCell="A2" sqref="A2"/>
    </sheetView>
  </sheetViews>
  <sheetFormatPr defaultColWidth="9.140625" defaultRowHeight="15" x14ac:dyDescent="0.25"/>
  <cols>
    <col min="1" max="1" width="32.140625" bestFit="1" customWidth="1"/>
    <col min="2" max="2" width="10.7109375" customWidth="1"/>
    <col min="3" max="3" width="10.42578125" customWidth="1"/>
    <col min="4" max="4" width="9.5703125" bestFit="1" customWidth="1"/>
    <col min="5" max="5" width="8.5703125" bestFit="1" customWidth="1"/>
    <col min="6" max="6" width="11.140625" customWidth="1"/>
    <col min="7" max="7" width="8.85546875" bestFit="1" customWidth="1"/>
    <col min="8" max="8" width="5.42578125" bestFit="1" customWidth="1"/>
    <col min="9" max="9" width="8.28515625" bestFit="1" customWidth="1"/>
    <col min="10" max="10" width="6.5703125" bestFit="1" customWidth="1"/>
    <col min="11" max="11" width="8.7109375" bestFit="1" customWidth="1"/>
    <col min="12" max="12" width="6.5703125" bestFit="1" customWidth="1"/>
    <col min="14" max="14" width="8" bestFit="1" customWidth="1"/>
    <col min="15" max="15" width="22.140625" bestFit="1" customWidth="1"/>
  </cols>
  <sheetData>
    <row r="1" spans="1:14" x14ac:dyDescent="0.25">
      <c r="A1" s="3" t="s">
        <v>54</v>
      </c>
    </row>
    <row r="2" spans="1:14" x14ac:dyDescent="0.25">
      <c r="A2" s="3" t="s">
        <v>28</v>
      </c>
      <c r="B2" s="30"/>
      <c r="C2" s="30"/>
      <c r="D2" s="30"/>
      <c r="E2" s="30"/>
      <c r="F2" s="30"/>
      <c r="G2" s="30"/>
    </row>
    <row r="3" spans="1:14" x14ac:dyDescent="0.25">
      <c r="A3" t="s">
        <v>26</v>
      </c>
      <c r="B3" t="s">
        <v>43</v>
      </c>
      <c r="C3" t="s">
        <v>27</v>
      </c>
      <c r="D3" t="s">
        <v>45</v>
      </c>
    </row>
    <row r="4" spans="1:14" x14ac:dyDescent="0.25">
      <c r="A4" t="s">
        <v>36</v>
      </c>
      <c r="B4" s="29">
        <v>15</v>
      </c>
      <c r="C4" s="29">
        <f>B4/4</f>
        <v>3.75</v>
      </c>
      <c r="D4" s="35"/>
      <c r="E4" s="31"/>
      <c r="F4" s="29"/>
      <c r="G4" s="28"/>
      <c r="H4" s="31"/>
    </row>
    <row r="5" spans="1:14" x14ac:dyDescent="0.25">
      <c r="A5" t="s">
        <v>36</v>
      </c>
      <c r="B5" s="29">
        <v>20</v>
      </c>
      <c r="C5" s="29">
        <f t="shared" ref="C5:C16" si="0">B5/4</f>
        <v>5</v>
      </c>
      <c r="D5" s="35"/>
      <c r="E5" s="31"/>
      <c r="F5" s="29"/>
      <c r="G5" s="28"/>
      <c r="H5" s="32"/>
      <c r="I5" s="28"/>
      <c r="J5" s="31"/>
    </row>
    <row r="6" spans="1:14" x14ac:dyDescent="0.25">
      <c r="A6" t="s">
        <v>35</v>
      </c>
      <c r="B6" s="29">
        <v>25</v>
      </c>
      <c r="C6" s="29">
        <f t="shared" si="0"/>
        <v>6.25</v>
      </c>
      <c r="D6" s="35"/>
      <c r="E6" s="31"/>
      <c r="F6" s="29"/>
      <c r="G6" s="28"/>
      <c r="H6" s="32"/>
      <c r="I6" s="28"/>
      <c r="J6" s="31"/>
    </row>
    <row r="7" spans="1:14" x14ac:dyDescent="0.25">
      <c r="A7" t="s">
        <v>37</v>
      </c>
      <c r="B7" s="29">
        <v>30</v>
      </c>
      <c r="C7" s="29">
        <f t="shared" si="0"/>
        <v>7.5</v>
      </c>
      <c r="D7" s="35"/>
      <c r="E7" s="31"/>
      <c r="F7" s="29"/>
      <c r="G7" s="28"/>
      <c r="H7" s="32"/>
      <c r="I7" s="28"/>
      <c r="J7" s="32"/>
      <c r="K7" s="33"/>
      <c r="L7" s="33"/>
      <c r="M7" s="28"/>
    </row>
    <row r="8" spans="1:14" x14ac:dyDescent="0.25">
      <c r="A8" t="s">
        <v>38</v>
      </c>
      <c r="B8" s="29">
        <v>35</v>
      </c>
      <c r="C8" s="29">
        <f t="shared" si="0"/>
        <v>8.75</v>
      </c>
      <c r="D8" s="35"/>
      <c r="E8" s="31"/>
      <c r="F8" s="29"/>
      <c r="G8" s="28"/>
      <c r="H8" s="32"/>
      <c r="I8" s="28"/>
      <c r="J8" s="32"/>
      <c r="K8" s="33"/>
      <c r="L8" s="33"/>
      <c r="M8" s="28"/>
    </row>
    <row r="9" spans="1:14" x14ac:dyDescent="0.25">
      <c r="A9" t="s">
        <v>39</v>
      </c>
      <c r="B9" s="29">
        <v>40</v>
      </c>
      <c r="C9" s="29">
        <f t="shared" si="0"/>
        <v>10</v>
      </c>
      <c r="D9" s="35"/>
      <c r="F9" s="29"/>
      <c r="G9" s="28"/>
      <c r="H9" s="32"/>
      <c r="I9" s="28"/>
      <c r="J9" s="32"/>
      <c r="K9" s="28"/>
      <c r="L9" s="28"/>
      <c r="N9" s="28"/>
    </row>
    <row r="10" spans="1:14" x14ac:dyDescent="0.25">
      <c r="A10" t="s">
        <v>40</v>
      </c>
      <c r="B10" s="29">
        <v>30</v>
      </c>
      <c r="C10" s="29">
        <f t="shared" si="0"/>
        <v>7.5</v>
      </c>
      <c r="D10" s="35"/>
      <c r="F10" s="29"/>
      <c r="G10" s="28"/>
      <c r="H10" s="32"/>
      <c r="I10" s="28"/>
      <c r="J10" s="32"/>
      <c r="K10" s="28"/>
      <c r="L10" s="28"/>
      <c r="N10" s="28"/>
    </row>
    <row r="11" spans="1:14" x14ac:dyDescent="0.25">
      <c r="A11" t="s">
        <v>29</v>
      </c>
      <c r="B11" s="29">
        <v>40</v>
      </c>
      <c r="C11" s="29">
        <f t="shared" si="0"/>
        <v>10</v>
      </c>
      <c r="D11" s="35"/>
      <c r="F11" s="29"/>
      <c r="G11" s="28"/>
    </row>
    <row r="12" spans="1:14" x14ac:dyDescent="0.25">
      <c r="A12" t="s">
        <v>30</v>
      </c>
      <c r="B12" s="29">
        <v>60</v>
      </c>
      <c r="C12" s="29">
        <f t="shared" si="0"/>
        <v>15</v>
      </c>
      <c r="D12" s="35"/>
      <c r="F12" s="29"/>
      <c r="G12" s="28"/>
    </row>
    <row r="13" spans="1:14" x14ac:dyDescent="0.25">
      <c r="A13" t="s">
        <v>31</v>
      </c>
      <c r="B13" s="29">
        <v>70</v>
      </c>
      <c r="C13" s="29">
        <f t="shared" si="0"/>
        <v>17.5</v>
      </c>
      <c r="D13" s="35"/>
      <c r="F13" s="29"/>
      <c r="G13" s="28"/>
    </row>
    <row r="14" spans="1:14" x14ac:dyDescent="0.25">
      <c r="A14" t="s">
        <v>32</v>
      </c>
      <c r="B14" s="29">
        <v>80</v>
      </c>
      <c r="C14" s="29">
        <f t="shared" si="0"/>
        <v>20</v>
      </c>
      <c r="D14" s="35"/>
      <c r="F14" s="29"/>
      <c r="G14" s="28"/>
    </row>
    <row r="15" spans="1:14" x14ac:dyDescent="0.25">
      <c r="A15" t="s">
        <v>33</v>
      </c>
      <c r="B15" s="29">
        <v>40</v>
      </c>
      <c r="C15" s="29">
        <f t="shared" si="0"/>
        <v>10</v>
      </c>
      <c r="D15" s="35"/>
      <c r="F15" s="29"/>
      <c r="G15" s="28"/>
    </row>
    <row r="16" spans="1:14" x14ac:dyDescent="0.25">
      <c r="A16" t="s">
        <v>34</v>
      </c>
      <c r="B16" s="29">
        <v>50</v>
      </c>
      <c r="C16" s="29">
        <f t="shared" si="0"/>
        <v>12.5</v>
      </c>
      <c r="D16" s="35"/>
      <c r="F16" s="29"/>
      <c r="G16" s="28"/>
    </row>
    <row r="19" spans="1:6" x14ac:dyDescent="0.25">
      <c r="A19" s="3" t="s">
        <v>44</v>
      </c>
      <c r="C19" s="27">
        <v>2750</v>
      </c>
      <c r="D19" s="27">
        <v>2800</v>
      </c>
      <c r="E19" s="27">
        <v>3000</v>
      </c>
      <c r="F19" s="27">
        <v>3500</v>
      </c>
    </row>
    <row r="20" spans="1:6" x14ac:dyDescent="0.25">
      <c r="A20" t="s">
        <v>41</v>
      </c>
    </row>
    <row r="21" spans="1:6" x14ac:dyDescent="0.25">
      <c r="A21" t="s">
        <v>36</v>
      </c>
      <c r="B21" s="29">
        <v>15</v>
      </c>
      <c r="C21" s="34">
        <f>SUM(C19/B21)</f>
        <v>183.33333333333334</v>
      </c>
      <c r="D21" s="34">
        <f>SUM(D19/B21)</f>
        <v>186.66666666666666</v>
      </c>
      <c r="E21" s="34">
        <f>SUM(E19/B21)</f>
        <v>200</v>
      </c>
      <c r="F21" s="34">
        <f>SUM(F19/B21)</f>
        <v>233.33333333333334</v>
      </c>
    </row>
    <row r="22" spans="1:6" x14ac:dyDescent="0.25">
      <c r="A22" t="s">
        <v>36</v>
      </c>
      <c r="B22" s="29">
        <v>20</v>
      </c>
      <c r="C22" s="34">
        <f>SUM(C19/B22)</f>
        <v>137.5</v>
      </c>
      <c r="D22" s="34">
        <f>SUM(D19/B22)</f>
        <v>140</v>
      </c>
      <c r="E22" s="34">
        <f>SUM(E19/B22)</f>
        <v>150</v>
      </c>
      <c r="F22" s="34">
        <f>SUM(F19/B22)</f>
        <v>175</v>
      </c>
    </row>
    <row r="23" spans="1:6" x14ac:dyDescent="0.25">
      <c r="A23" t="s">
        <v>35</v>
      </c>
      <c r="B23" s="29">
        <v>25</v>
      </c>
      <c r="C23" s="34">
        <f>SUM(C19/B23)</f>
        <v>110</v>
      </c>
      <c r="D23" s="34">
        <f>SUM(D19/B23)</f>
        <v>112</v>
      </c>
      <c r="E23" s="34">
        <f>SUM(E19/B23)</f>
        <v>120</v>
      </c>
      <c r="F23" s="34">
        <f>SUM(F19/B23)</f>
        <v>140</v>
      </c>
    </row>
    <row r="24" spans="1:6" x14ac:dyDescent="0.25">
      <c r="A24" t="s">
        <v>37</v>
      </c>
      <c r="B24" s="29">
        <v>30</v>
      </c>
      <c r="C24" s="34">
        <f>SUM(C19/B24)</f>
        <v>91.666666666666671</v>
      </c>
      <c r="D24" s="34">
        <f>SUM(D19/B24)</f>
        <v>93.333333333333329</v>
      </c>
      <c r="E24" s="34">
        <f>SUM(E19/B24)</f>
        <v>100</v>
      </c>
      <c r="F24" s="34">
        <f>SUM(F19/B24)</f>
        <v>116.66666666666667</v>
      </c>
    </row>
    <row r="25" spans="1:6" x14ac:dyDescent="0.25">
      <c r="A25" t="s">
        <v>38</v>
      </c>
      <c r="B25" s="29">
        <v>35</v>
      </c>
      <c r="C25" s="34">
        <f>SUM(C19/B25)</f>
        <v>78.571428571428569</v>
      </c>
      <c r="D25" s="34">
        <f>SUM(D19/B25)</f>
        <v>80</v>
      </c>
      <c r="E25" s="34">
        <f>SUM(E19/B25)</f>
        <v>85.714285714285708</v>
      </c>
      <c r="F25" s="34">
        <f>SUM(F19/B25)</f>
        <v>100</v>
      </c>
    </row>
    <row r="26" spans="1:6" x14ac:dyDescent="0.25">
      <c r="A26" t="s">
        <v>39</v>
      </c>
      <c r="B26" s="29">
        <v>40</v>
      </c>
      <c r="C26" s="34">
        <f>SUM(C19/B26)</f>
        <v>68.75</v>
      </c>
      <c r="D26" s="34">
        <f>SUM(D19/B26)</f>
        <v>70</v>
      </c>
      <c r="E26" s="34">
        <f>SUM(E19/B26)</f>
        <v>75</v>
      </c>
      <c r="F26" s="34">
        <f>SUM(F19/B26)</f>
        <v>87.5</v>
      </c>
    </row>
    <row r="27" spans="1:6" x14ac:dyDescent="0.25">
      <c r="A27" t="s">
        <v>40</v>
      </c>
      <c r="B27" s="29">
        <v>30</v>
      </c>
      <c r="C27" s="34">
        <f>SUM(C19/B27)</f>
        <v>91.666666666666671</v>
      </c>
      <c r="D27" s="34">
        <f>SUM(D19/B27)</f>
        <v>93.333333333333329</v>
      </c>
      <c r="E27" s="34">
        <f>SUM(E19/B27)</f>
        <v>100</v>
      </c>
      <c r="F27" s="34">
        <f>SUM(F19/B27)</f>
        <v>116.66666666666667</v>
      </c>
    </row>
    <row r="28" spans="1:6" x14ac:dyDescent="0.25">
      <c r="A28" t="s">
        <v>29</v>
      </c>
      <c r="B28" s="29">
        <v>40</v>
      </c>
      <c r="C28" s="34">
        <f>SUM(C19/B28)</f>
        <v>68.75</v>
      </c>
      <c r="D28" s="34">
        <f>SUM(D19/B28)</f>
        <v>70</v>
      </c>
      <c r="E28" s="34">
        <f>SUM(E19/B28)</f>
        <v>75</v>
      </c>
      <c r="F28" s="34">
        <f>SUM(F19/B28)</f>
        <v>87.5</v>
      </c>
    </row>
    <row r="29" spans="1:6" x14ac:dyDescent="0.25">
      <c r="A29" t="s">
        <v>30</v>
      </c>
      <c r="B29" s="29">
        <v>60</v>
      </c>
      <c r="C29" s="34">
        <f>SUM(C19/B29)</f>
        <v>45.833333333333336</v>
      </c>
      <c r="D29" s="34">
        <f>SUM(D19/B29)</f>
        <v>46.666666666666664</v>
      </c>
      <c r="E29" s="34">
        <f>SUM(E19/B29)</f>
        <v>50</v>
      </c>
      <c r="F29" s="34">
        <f>SUM(F19/B29)</f>
        <v>58.333333333333336</v>
      </c>
    </row>
    <row r="30" spans="1:6" x14ac:dyDescent="0.25">
      <c r="A30" t="s">
        <v>31</v>
      </c>
      <c r="B30" s="29">
        <v>70</v>
      </c>
      <c r="C30" s="34">
        <f>SUM(C19/B30)</f>
        <v>39.285714285714285</v>
      </c>
      <c r="D30" s="34">
        <f>SUM(D19/B30)</f>
        <v>40</v>
      </c>
      <c r="E30" s="34">
        <f>SUM(E19/B30)</f>
        <v>42.857142857142854</v>
      </c>
      <c r="F30" s="34">
        <f>SUM(F19/B30)</f>
        <v>50</v>
      </c>
    </row>
    <row r="31" spans="1:6" x14ac:dyDescent="0.25">
      <c r="A31" t="s">
        <v>32</v>
      </c>
      <c r="B31" s="29">
        <v>80</v>
      </c>
      <c r="C31" s="34">
        <f>SUM(C19/B31)</f>
        <v>34.375</v>
      </c>
      <c r="D31" s="34">
        <f>SUM(D19/B31)</f>
        <v>35</v>
      </c>
      <c r="E31" s="34">
        <f>SUM(E19/B31)</f>
        <v>37.5</v>
      </c>
      <c r="F31" s="34">
        <f>SUM(F19/B31)</f>
        <v>43.75</v>
      </c>
    </row>
    <row r="32" spans="1:6" x14ac:dyDescent="0.25">
      <c r="A32" t="s">
        <v>33</v>
      </c>
      <c r="B32" s="29">
        <v>40</v>
      </c>
      <c r="C32" s="34">
        <f>SUM(C19/B32)</f>
        <v>68.75</v>
      </c>
      <c r="D32" s="34">
        <f>SUM(D19/B32)</f>
        <v>70</v>
      </c>
      <c r="E32" s="34">
        <f>SUM(E19/B32)</f>
        <v>75</v>
      </c>
      <c r="F32" s="34">
        <f>SUM(F19/B32)</f>
        <v>87.5</v>
      </c>
    </row>
    <row r="33" spans="1:6" x14ac:dyDescent="0.25">
      <c r="A33" t="s">
        <v>34</v>
      </c>
      <c r="B33" s="29">
        <v>50</v>
      </c>
      <c r="C33" s="34">
        <f>SUM(C19/B33)</f>
        <v>55</v>
      </c>
      <c r="D33" s="34">
        <f>SUM(D19/B33)</f>
        <v>56</v>
      </c>
      <c r="E33" s="34">
        <f>SUM(E19/B33)</f>
        <v>60</v>
      </c>
      <c r="F33" s="34">
        <f>SUM(F19/B33)</f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FF0A6A9ACCF4294A4D145F7636654" ma:contentTypeVersion="19" ma:contentTypeDescription="Create a new document." ma:contentTypeScope="" ma:versionID="5d67cc65162a7df870bb9b4c00d0d966">
  <xsd:schema xmlns:xsd="http://www.w3.org/2001/XMLSchema" xmlns:xs="http://www.w3.org/2001/XMLSchema" xmlns:p="http://schemas.microsoft.com/office/2006/metadata/properties" xmlns:ns2="449ff1e4-b618-47ee-852c-72d69d563a5e" xmlns:ns3="d7141c57-0004-43f4-9aa0-79b62ce4a739" targetNamespace="http://schemas.microsoft.com/office/2006/metadata/properties" ma:root="true" ma:fieldsID="b590b9c5347f2a0396f91502d6dabc37" ns2:_="" ns3:_="">
    <xsd:import namespace="449ff1e4-b618-47ee-852c-72d69d563a5e"/>
    <xsd:import namespace="d7141c57-0004-43f4-9aa0-79b62ce4a7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ff1e4-b618-47ee-852c-72d69d563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3da009a-0063-440f-8cb9-bbec2be1f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41c57-0004-43f4-9aa0-79b62ce4a7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0105e3-35d9-4d36-ac83-85d854492b1d}" ma:internalName="TaxCatchAll" ma:showField="CatchAllData" ma:web="d7141c57-0004-43f4-9aa0-79b62ce4a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9ff1e4-b618-47ee-852c-72d69d563a5e">
      <Terms xmlns="http://schemas.microsoft.com/office/infopath/2007/PartnerControls"/>
    </lcf76f155ced4ddcb4097134ff3c332f>
    <TaxCatchAll xmlns="d7141c57-0004-43f4-9aa0-79b62ce4a739" xsi:nil="true"/>
  </documentManagement>
</p:properties>
</file>

<file path=customXml/itemProps1.xml><?xml version="1.0" encoding="utf-8"?>
<ds:datastoreItem xmlns:ds="http://schemas.openxmlformats.org/officeDocument/2006/customXml" ds:itemID="{65889D9C-E62A-4127-B86C-DACDBF55F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ff1e4-b618-47ee-852c-72d69d563a5e"/>
    <ds:schemaRef ds:uri="d7141c57-0004-43f4-9aa0-79b62ce4a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B5F664-F441-4887-A5C4-259F2A5545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68AA2E-4BE9-41BF-A839-A2368F481D41}">
  <ds:schemaRefs>
    <ds:schemaRef ds:uri="http://schemas.microsoft.com/office/2006/metadata/properties"/>
    <ds:schemaRef ds:uri="http://purl.org/dc/terms/"/>
    <ds:schemaRef ds:uri="http://purl.org/dc/elements/1.1/"/>
    <ds:schemaRef ds:uri="3dfbea44-a25d-452f-88bc-6bb961d5e8d0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3bff0b9-3151-47b4-b41b-25cff8093b40"/>
    <ds:schemaRef ds:uri="http://www.w3.org/XML/1998/namespace"/>
    <ds:schemaRef ds:uri="http://purl.org/dc/dcmitype/"/>
    <ds:schemaRef ds:uri="449ff1e4-b618-47ee-852c-72d69d563a5e"/>
    <ds:schemaRef ds:uri="d7141c57-0004-43f4-9aa0-79b62ce4a7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Market Stall</vt:lpstr>
      <vt:lpstr>Blank P&amp;L</vt:lpstr>
      <vt:lpstr>Cost of Sales</vt:lpstr>
      <vt:lpstr>'Market Stall'!Print_Area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User</dc:creator>
  <cp:lastModifiedBy>Isabel Rice</cp:lastModifiedBy>
  <cp:lastPrinted>2024-02-21T18:28:32Z</cp:lastPrinted>
  <dcterms:created xsi:type="dcterms:W3CDTF">2022-03-24T17:10:22Z</dcterms:created>
  <dcterms:modified xsi:type="dcterms:W3CDTF">2024-03-22T14:06:25Z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0x010100B57FF0A6A9ACCF4294A4D145F7636654</vt:lpwstr>
  </property>
  <property fmtid="{D5CDD505-2E9C-101B-9397-08002B2CF9AE}" pid="3" name="MediaServiceImageTags">
    <vt:lpwstr/>
  </property>
</Properties>
</file>